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55\"/>
    </mc:Choice>
  </mc:AlternateContent>
  <xr:revisionPtr revIDLastSave="0" documentId="13_ncr:1_{D94832F3-2CDB-49CE-BFC0-7429ECCC289A}" xr6:coauthVersionLast="47" xr6:coauthVersionMax="47" xr10:uidLastSave="{00000000-0000-0000-0000-000000000000}"/>
  <bookViews>
    <workbookView xWindow="1236" yWindow="1920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322-02-01" sheetId="3" r:id="rId3"/>
    <sheet name="ОСР 322-09-01" sheetId="4" r:id="rId4"/>
    <sheet name="ОСР 322-12-01" sheetId="5" r:id="rId5"/>
    <sheet name="ОСР 537 02-01" sheetId="6" r:id="rId6"/>
    <sheet name="ОСР 537 09-01" sheetId="7" r:id="rId7"/>
    <sheet name="ОСР 537 12-01" sheetId="8" r:id="rId8"/>
    <sheet name="ОСР 518-02-01" sheetId="9" r:id="rId9"/>
    <sheet name="ОСР 518-12-01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  <c r="C29" i="1"/>
</calcChain>
</file>

<file path=xl/sharedStrings.xml><?xml version="1.0" encoding="utf-8"?>
<sst xmlns="http://schemas.openxmlformats.org/spreadsheetml/2006/main" count="412" uniqueCount="180">
  <si>
    <t>СВОДКА ЗАТРАТ</t>
  </si>
  <si>
    <t>P_0255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</si>
  <si>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</si>
  <si>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</si>
  <si>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</si>
  <si>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</si>
  <si>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</si>
  <si>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</si>
  <si>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</si>
  <si>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</si>
  <si>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</si>
  <si>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</si>
  <si>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</si>
  <si>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</si>
  <si>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</si>
  <si>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</si>
  <si>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</si>
  <si>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</si>
  <si>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</si>
  <si>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</si>
  <si>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</si>
  <si>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</si>
  <si>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</si>
  <si>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</si>
  <si>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</si>
  <si>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</si>
  <si>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</si>
  <si>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</si>
  <si>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</si>
  <si>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</si>
  <si>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</si>
  <si>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</si>
  <si>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</si>
  <si>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</si>
  <si>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</si>
  <si>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</si>
  <si>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</si>
  <si>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</si>
  <si>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</si>
  <si>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322-02-01</t>
  </si>
  <si>
    <t>"Реконструкция РУ-0,4 кВ КТП Яг 907/160кВА"Ставропольский район,Самарская область</t>
  </si>
  <si>
    <t>ОСР 553-02-01</t>
  </si>
  <si>
    <t>"Реконструкция ВЛ-10кВ Ф-НБ-5 ПС 35/10 кВ "Новый Буян" Красноярский район Самарская область.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</si>
  <si>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</si>
  <si>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</si>
  <si>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</si>
  <si>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</si>
  <si>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</si>
  <si>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</si>
  <si>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</si>
  <si>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</si>
  <si>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</si>
  <si>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</si>
  <si>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</si>
  <si>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</si>
  <si>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</si>
  <si>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</si>
  <si>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</si>
  <si>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</si>
  <si>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</si>
  <si>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Затраты на строительство титульных ВЗиС,  исп.при определении сметной стоимости строительства ОКС 2,5%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</si>
  <si>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</si>
  <si>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</si>
  <si>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</si>
  <si>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</si>
  <si>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 322-09-01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</si>
  <si>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</si>
  <si>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</si>
  <si>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</si>
  <si>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</si>
  <si>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</si>
  <si>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</si>
  <si>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 553-09-01</t>
  </si>
  <si>
    <t>Дополнительные затраты при производстве работ в зимнее время по видам ОКС,  2,9 х 0, 9 =  2,61%</t>
  </si>
  <si>
    <t>Дополнительные затраты при производстве строительно-монтажных работ в зимнее время, 2,9%х0, 9= 2,61%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</si>
  <si>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</si>
  <si>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</si>
  <si>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</si>
  <si>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</si>
  <si>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</si>
  <si>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</si>
  <si>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322-12-01</t>
  </si>
  <si>
    <t>Проектные и Изыскательские работы</t>
  </si>
  <si>
    <t>ОСР 553-12-01</t>
  </si>
  <si>
    <t>Проектные работы и изыскательские работы</t>
  </si>
  <si>
    <t>ОСР-518-12-01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</si>
  <si>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</si>
  <si>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</si>
  <si>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</si>
  <si>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</si>
  <si>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</si>
  <si>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</si>
  <si>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</si>
  <si>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</si>
  <si>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</si>
  <si>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</si>
  <si>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</si>
  <si>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</si>
  <si>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</si>
  <si>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</si>
  <si>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</si>
  <si>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322-02-01</t>
  </si>
  <si>
    <t>Наименование сметы</t>
  </si>
  <si>
    <t>Реконструкция РУ-0,4 кВ КТП Яг 907/160кВАСтавропольский район,Самарская область</t>
  </si>
  <si>
    <t>Наименование локальных сметных расчетов (смет), затрат</t>
  </si>
  <si>
    <t>ЛС-322-01</t>
  </si>
  <si>
    <t>КТП Яг 907/160 кВА</t>
  </si>
  <si>
    <t>Итого</t>
  </si>
  <si>
    <t>ОБЪЕКТНЫЙ СМЕТНЫЙ РАСЧЕТ № ОСР 322-09-01</t>
  </si>
  <si>
    <t>ЛС-322-09</t>
  </si>
  <si>
    <t>ПНР</t>
  </si>
  <si>
    <t>ОБЪЕКТНЫЙ СМЕТНЫЙ РАСЧЕТ № ОСР 322-12-01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</si>
  <si>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</si>
  <si>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</si>
  <si>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537 02-01</t>
  </si>
  <si>
    <t>ЛС-537-2</t>
  </si>
  <si>
    <t>КЛ-10кВ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</si>
  <si>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</si>
  <si>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</si>
  <si>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</si>
  <si>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</si>
  <si>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</si>
  <si>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</si>
  <si>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</si>
  <si>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</si>
  <si>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</si>
  <si>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</si>
  <si>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</si>
  <si>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</si>
  <si>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</si>
  <si>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</si>
  <si>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</si>
  <si>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</si>
  <si>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</si>
  <si>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</si>
  <si>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Строительные работы</t>
  </si>
  <si>
    <t>Монтажные работы</t>
  </si>
  <si>
    <t>Оборудование</t>
  </si>
  <si>
    <t>Прочие</t>
  </si>
  <si>
    <t>РП (СП, РТП) на 6 ячеек выключателей или ТП (РТП) с одним трансформатором</t>
  </si>
  <si>
    <t>шкаф</t>
  </si>
  <si>
    <t>"Реконструкция  РУ-0,4 кВ КТП Яг 907/160кВА"Ставропольский район,Самарская область</t>
  </si>
  <si>
    <t>ОСР 537 12-01</t>
  </si>
  <si>
    <t>Реконструкция ВЛ одноцепная</t>
  </si>
  <si>
    <t>км</t>
  </si>
  <si>
    <t>ОСР 518-12-01</t>
  </si>
  <si>
    <t>Вырубка (расширение, расчистку) просеки ВЛ</t>
  </si>
  <si>
    <t>км2</t>
  </si>
  <si>
    <t>"Реконструкция КЛ-0,4 кВ от КТП Сок 306/250кВА" Красноярский район Самарская область</t>
  </si>
  <si>
    <t>ОСР 537 02-01</t>
  </si>
  <si>
    <t>ОСР 537 09-01</t>
  </si>
  <si>
    <t>ОСР 518-02-01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</si>
  <si>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</si>
  <si>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</si>
  <si>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</si>
  <si>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</si>
  <si>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</si>
  <si>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</si>
  <si>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</si>
  <si>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</si>
  <si>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</si>
  <si>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</si>
  <si>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</si>
  <si>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Панель распределительная щитов серии ЩО-70 (вводная)</t>
  </si>
  <si>
    <t>шт</t>
  </si>
  <si>
    <t>Панель распределительная щитов серии ЩО-70 (линейная)</t>
  </si>
  <si>
    <t>Панель торцевая РУ 0,4 кВ</t>
  </si>
  <si>
    <t>Провод изолированный СИП-3 1х95</t>
  </si>
  <si>
    <t>Стойка железобетонная высотой 11,0 м СВ110-5</t>
  </si>
  <si>
    <t>Стойка железобетонная  СС 136,6-3,1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</si>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</sst>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 indent="16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5546875" customWidth="1"/>
    <col min="9" max="9" width="13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170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ССР!H70*1.2</f>
        <v>7147.4268008894396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7147.4268008894396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1191.23780088944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C30*I35</f>
        <v>7908.8741878433802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86" t="s">
        <v>23</v>
      </c>
      <c r="B33" s="87"/>
      <c r="C33" s="88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ССР!D79+ССР!E79</f>
        <v>81693.130451463207</v>
      </c>
      <c r="D35" s="57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ССР!F79</f>
        <v>1874.61564917378</v>
      </c>
      <c r="D36" s="57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(ССР!G75-ССР!G70)*1.2</f>
        <v>4880.4037047867796</v>
      </c>
      <c r="D37" s="57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88448.149805423804</v>
      </c>
      <c r="D38" s="62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14741.358305423801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102599.17271780899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103">
        <f>C40+C32</f>
        <v>110508.046905653</v>
      </c>
      <c r="D42" s="57"/>
      <c r="E42" s="66"/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25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1.5547826086957</v>
      </c>
      <c r="H13" s="32">
        <v>1.5547826086957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1.5547826086957</v>
      </c>
      <c r="H14" s="32">
        <v>1.5547826086957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3"/>
  <sheetViews>
    <sheetView topLeftCell="A58" zoomScale="70" zoomScaleNormal="70" workbookViewId="0">
      <selection activeCell="B68" sqref="B68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127</v>
      </c>
      <c r="B1" s="10" t="s">
        <v>128</v>
      </c>
      <c r="C1" s="10" t="s">
        <v>129</v>
      </c>
      <c r="D1" s="10" t="s">
        <v>130</v>
      </c>
      <c r="E1" s="10" t="s">
        <v>131</v>
      </c>
      <c r="F1" s="10" t="s">
        <v>132</v>
      </c>
      <c r="G1" s="10" t="s">
        <v>133</v>
      </c>
      <c r="H1" s="10" t="s">
        <v>134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103</v>
      </c>
      <c r="B3" s="94"/>
      <c r="C3" s="11"/>
      <c r="D3" s="12">
        <v>1682.5167915725999</v>
      </c>
      <c r="E3" s="13"/>
      <c r="F3" s="13"/>
      <c r="G3" s="13"/>
      <c r="H3" s="14"/>
    </row>
    <row r="4" spans="1:8">
      <c r="A4" s="99" t="s">
        <v>39</v>
      </c>
      <c r="B4" s="15" t="s">
        <v>135</v>
      </c>
      <c r="C4" s="11"/>
      <c r="D4" s="12">
        <v>68.014166936034002</v>
      </c>
      <c r="E4" s="13"/>
      <c r="F4" s="13"/>
      <c r="G4" s="13"/>
      <c r="H4" s="14"/>
    </row>
    <row r="5" spans="1:8">
      <c r="A5" s="99"/>
      <c r="B5" s="15" t="s">
        <v>136</v>
      </c>
      <c r="C5" s="10"/>
      <c r="D5" s="12">
        <v>29.443181259319001</v>
      </c>
      <c r="E5" s="13"/>
      <c r="F5" s="13"/>
      <c r="G5" s="13"/>
      <c r="H5" s="16"/>
    </row>
    <row r="6" spans="1:8">
      <c r="A6" s="100"/>
      <c r="B6" s="15" t="s">
        <v>137</v>
      </c>
      <c r="C6" s="10"/>
      <c r="D6" s="12">
        <v>1516.6793278104999</v>
      </c>
      <c r="E6" s="13"/>
      <c r="F6" s="13"/>
      <c r="G6" s="13"/>
      <c r="H6" s="16"/>
    </row>
    <row r="7" spans="1:8">
      <c r="A7" s="100"/>
      <c r="B7" s="15" t="s">
        <v>138</v>
      </c>
      <c r="C7" s="10"/>
      <c r="D7" s="12">
        <v>0</v>
      </c>
      <c r="E7" s="13"/>
      <c r="F7" s="13"/>
      <c r="G7" s="13"/>
      <c r="H7" s="16"/>
    </row>
    <row r="8" spans="1:8">
      <c r="A8" s="95" t="s">
        <v>106</v>
      </c>
      <c r="B8" s="96"/>
      <c r="C8" s="99" t="s">
        <v>139</v>
      </c>
      <c r="D8" s="17">
        <v>1614.1366760059</v>
      </c>
      <c r="E8" s="13">
        <v>1</v>
      </c>
      <c r="F8" s="13" t="s">
        <v>140</v>
      </c>
      <c r="G8" s="17">
        <v>1614.1366760059</v>
      </c>
      <c r="H8" s="16"/>
    </row>
    <row r="9" spans="1:8">
      <c r="A9" s="101">
        <v>1</v>
      </c>
      <c r="B9" s="15" t="s">
        <v>135</v>
      </c>
      <c r="C9" s="99"/>
      <c r="D9" s="17">
        <v>68.014166936034002</v>
      </c>
      <c r="E9" s="13"/>
      <c r="F9" s="13"/>
      <c r="G9" s="13"/>
      <c r="H9" s="100" t="s">
        <v>141</v>
      </c>
    </row>
    <row r="10" spans="1:8">
      <c r="A10" s="99"/>
      <c r="B10" s="15" t="s">
        <v>136</v>
      </c>
      <c r="C10" s="99"/>
      <c r="D10" s="17">
        <v>29.443181259319001</v>
      </c>
      <c r="E10" s="13"/>
      <c r="F10" s="13"/>
      <c r="G10" s="13"/>
      <c r="H10" s="100"/>
    </row>
    <row r="11" spans="1:8">
      <c r="A11" s="99"/>
      <c r="B11" s="15" t="s">
        <v>137</v>
      </c>
      <c r="C11" s="99"/>
      <c r="D11" s="17">
        <v>1516.6793278104999</v>
      </c>
      <c r="E11" s="13"/>
      <c r="F11" s="13"/>
      <c r="G11" s="13"/>
      <c r="H11" s="100"/>
    </row>
    <row r="12" spans="1:8">
      <c r="A12" s="99"/>
      <c r="B12" s="15" t="s">
        <v>138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65</v>
      </c>
      <c r="B13" s="15" t="s">
        <v>135</v>
      </c>
      <c r="C13" s="10"/>
      <c r="D13" s="12">
        <v>68.014166936034002</v>
      </c>
      <c r="E13" s="13"/>
      <c r="F13" s="13"/>
      <c r="G13" s="13"/>
      <c r="H13" s="16"/>
    </row>
    <row r="14" spans="1:8">
      <c r="A14" s="99"/>
      <c r="B14" s="15" t="s">
        <v>136</v>
      </c>
      <c r="C14" s="10"/>
      <c r="D14" s="12">
        <v>29.443181259319001</v>
      </c>
      <c r="E14" s="13"/>
      <c r="F14" s="13"/>
      <c r="G14" s="13"/>
      <c r="H14" s="16"/>
    </row>
    <row r="15" spans="1:8">
      <c r="A15" s="99"/>
      <c r="B15" s="15" t="s">
        <v>137</v>
      </c>
      <c r="C15" s="10"/>
      <c r="D15" s="12">
        <v>1516.6793278104999</v>
      </c>
      <c r="E15" s="13"/>
      <c r="F15" s="13"/>
      <c r="G15" s="13"/>
      <c r="H15" s="16"/>
    </row>
    <row r="16" spans="1:8">
      <c r="A16" s="99"/>
      <c r="B16" s="15" t="s">
        <v>138</v>
      </c>
      <c r="C16" s="10"/>
      <c r="D16" s="12">
        <v>68.380115566743001</v>
      </c>
      <c r="E16" s="13"/>
      <c r="F16" s="13"/>
      <c r="G16" s="13"/>
      <c r="H16" s="16"/>
    </row>
    <row r="17" spans="1:8">
      <c r="A17" s="95" t="s">
        <v>110</v>
      </c>
      <c r="B17" s="96"/>
      <c r="C17" s="99" t="s">
        <v>139</v>
      </c>
      <c r="D17" s="17">
        <v>68.380115566743001</v>
      </c>
      <c r="E17" s="13">
        <v>1</v>
      </c>
      <c r="F17" s="13" t="s">
        <v>140</v>
      </c>
      <c r="G17" s="17">
        <v>68.380115566743001</v>
      </c>
      <c r="H17" s="16"/>
    </row>
    <row r="18" spans="1:8">
      <c r="A18" s="101">
        <v>1</v>
      </c>
      <c r="B18" s="15" t="s">
        <v>135</v>
      </c>
      <c r="C18" s="99"/>
      <c r="D18" s="17">
        <v>0</v>
      </c>
      <c r="E18" s="13"/>
      <c r="F18" s="13"/>
      <c r="G18" s="13"/>
      <c r="H18" s="100" t="s">
        <v>141</v>
      </c>
    </row>
    <row r="19" spans="1:8">
      <c r="A19" s="99"/>
      <c r="B19" s="15" t="s">
        <v>136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137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138</v>
      </c>
      <c r="C21" s="99"/>
      <c r="D21" s="17">
        <v>68.380115566743001</v>
      </c>
      <c r="E21" s="13"/>
      <c r="F21" s="13"/>
      <c r="G21" s="13"/>
      <c r="H21" s="100"/>
    </row>
    <row r="22" spans="1:8" ht="24.6">
      <c r="A22" s="97" t="s">
        <v>112</v>
      </c>
      <c r="B22" s="94"/>
      <c r="C22" s="10"/>
      <c r="D22" s="12">
        <v>5956.1893785148004</v>
      </c>
      <c r="E22" s="13"/>
      <c r="F22" s="13"/>
      <c r="G22" s="13"/>
      <c r="H22" s="16"/>
    </row>
    <row r="23" spans="1:8">
      <c r="A23" s="99" t="s">
        <v>81</v>
      </c>
      <c r="B23" s="15" t="s">
        <v>135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136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137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138</v>
      </c>
      <c r="C26" s="10"/>
      <c r="D26" s="12">
        <v>82.307074884005999</v>
      </c>
      <c r="E26" s="13"/>
      <c r="F26" s="13"/>
      <c r="G26" s="13"/>
      <c r="H26" s="16"/>
    </row>
    <row r="27" spans="1:8">
      <c r="A27" s="95" t="s">
        <v>112</v>
      </c>
      <c r="B27" s="96"/>
      <c r="C27" s="99" t="s">
        <v>139</v>
      </c>
      <c r="D27" s="17">
        <v>82.307074884005999</v>
      </c>
      <c r="E27" s="13">
        <v>1</v>
      </c>
      <c r="F27" s="13" t="s">
        <v>140</v>
      </c>
      <c r="G27" s="17">
        <v>82.307074884005999</v>
      </c>
      <c r="H27" s="16"/>
    </row>
    <row r="28" spans="1:8">
      <c r="A28" s="101">
        <v>1</v>
      </c>
      <c r="B28" s="15" t="s">
        <v>135</v>
      </c>
      <c r="C28" s="99"/>
      <c r="D28" s="17">
        <v>0</v>
      </c>
      <c r="E28" s="13"/>
      <c r="F28" s="13"/>
      <c r="G28" s="13"/>
      <c r="H28" s="100" t="s">
        <v>141</v>
      </c>
    </row>
    <row r="29" spans="1:8">
      <c r="A29" s="99"/>
      <c r="B29" s="15" t="s">
        <v>136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137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138</v>
      </c>
      <c r="C31" s="99"/>
      <c r="D31" s="17">
        <v>82.307074884005999</v>
      </c>
      <c r="E31" s="13"/>
      <c r="F31" s="13"/>
      <c r="G31" s="13"/>
      <c r="H31" s="100"/>
    </row>
    <row r="32" spans="1:8">
      <c r="A32" s="99" t="s">
        <v>142</v>
      </c>
      <c r="B32" s="15" t="s">
        <v>135</v>
      </c>
      <c r="C32" s="10"/>
      <c r="D32" s="12">
        <v>0</v>
      </c>
      <c r="E32" s="13"/>
      <c r="F32" s="13"/>
      <c r="G32" s="13"/>
      <c r="H32" s="16"/>
    </row>
    <row r="33" spans="1:8">
      <c r="A33" s="99"/>
      <c r="B33" s="15" t="s">
        <v>136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137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138</v>
      </c>
      <c r="C35" s="10"/>
      <c r="D35" s="12">
        <v>5954.6345959061</v>
      </c>
      <c r="E35" s="13"/>
      <c r="F35" s="13"/>
      <c r="G35" s="13"/>
      <c r="H35" s="16"/>
    </row>
    <row r="36" spans="1:8">
      <c r="A36" s="95" t="s">
        <v>112</v>
      </c>
      <c r="B36" s="96"/>
      <c r="C36" s="99" t="s">
        <v>143</v>
      </c>
      <c r="D36" s="17">
        <v>5872.3275210221</v>
      </c>
      <c r="E36" s="13">
        <v>7.9</v>
      </c>
      <c r="F36" s="13" t="s">
        <v>144</v>
      </c>
      <c r="G36" s="17">
        <v>743.33259759774</v>
      </c>
      <c r="H36" s="16"/>
    </row>
    <row r="37" spans="1:8">
      <c r="A37" s="101">
        <v>1</v>
      </c>
      <c r="B37" s="15" t="s">
        <v>135</v>
      </c>
      <c r="C37" s="99"/>
      <c r="D37" s="17">
        <v>0</v>
      </c>
      <c r="E37" s="13"/>
      <c r="F37" s="13"/>
      <c r="G37" s="13"/>
      <c r="H37" s="100" t="s">
        <v>42</v>
      </c>
    </row>
    <row r="38" spans="1:8">
      <c r="A38" s="99"/>
      <c r="B38" s="15" t="s">
        <v>136</v>
      </c>
      <c r="C38" s="99"/>
      <c r="D38" s="17">
        <v>0</v>
      </c>
      <c r="E38" s="13"/>
      <c r="F38" s="13"/>
      <c r="G38" s="13"/>
      <c r="H38" s="100"/>
    </row>
    <row r="39" spans="1:8">
      <c r="A39" s="99"/>
      <c r="B39" s="15" t="s">
        <v>137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138</v>
      </c>
      <c r="C40" s="99"/>
      <c r="D40" s="17">
        <v>5872.3275210221</v>
      </c>
      <c r="E40" s="13"/>
      <c r="F40" s="13"/>
      <c r="G40" s="13"/>
      <c r="H40" s="100"/>
    </row>
    <row r="41" spans="1:8">
      <c r="A41" s="99" t="s">
        <v>145</v>
      </c>
      <c r="B41" s="15" t="s">
        <v>135</v>
      </c>
      <c r="C41" s="10"/>
      <c r="D41" s="12">
        <v>0</v>
      </c>
      <c r="E41" s="13"/>
      <c r="F41" s="13"/>
      <c r="G41" s="13"/>
      <c r="H41" s="16"/>
    </row>
    <row r="42" spans="1:8">
      <c r="A42" s="99"/>
      <c r="B42" s="15" t="s">
        <v>136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137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138</v>
      </c>
      <c r="C44" s="10"/>
      <c r="D44" s="12">
        <v>5956.1893785148004</v>
      </c>
      <c r="E44" s="13"/>
      <c r="F44" s="13"/>
      <c r="G44" s="13"/>
      <c r="H44" s="16"/>
    </row>
    <row r="45" spans="1:8">
      <c r="A45" s="95" t="s">
        <v>112</v>
      </c>
      <c r="B45" s="96"/>
      <c r="C45" s="99" t="s">
        <v>146</v>
      </c>
      <c r="D45" s="17">
        <v>1.5547826086957</v>
      </c>
      <c r="E45" s="13">
        <v>1.2E-4</v>
      </c>
      <c r="F45" s="13" t="s">
        <v>147</v>
      </c>
      <c r="G45" s="17">
        <v>12956.521739129999</v>
      </c>
      <c r="H45" s="16"/>
    </row>
    <row r="46" spans="1:8">
      <c r="A46" s="101">
        <v>1</v>
      </c>
      <c r="B46" s="15" t="s">
        <v>135</v>
      </c>
      <c r="C46" s="99"/>
      <c r="D46" s="17">
        <v>0</v>
      </c>
      <c r="E46" s="13"/>
      <c r="F46" s="13"/>
      <c r="G46" s="13"/>
      <c r="H46" s="100" t="s">
        <v>148</v>
      </c>
    </row>
    <row r="47" spans="1:8">
      <c r="A47" s="99"/>
      <c r="B47" s="15" t="s">
        <v>136</v>
      </c>
      <c r="C47" s="99"/>
      <c r="D47" s="17">
        <v>0</v>
      </c>
      <c r="E47" s="13"/>
      <c r="F47" s="13"/>
      <c r="G47" s="13"/>
      <c r="H47" s="100"/>
    </row>
    <row r="48" spans="1:8">
      <c r="A48" s="99"/>
      <c r="B48" s="15" t="s">
        <v>137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138</v>
      </c>
      <c r="C49" s="99"/>
      <c r="D49" s="17">
        <v>1.5547826086957</v>
      </c>
      <c r="E49" s="13"/>
      <c r="F49" s="13"/>
      <c r="G49" s="13"/>
      <c r="H49" s="100"/>
    </row>
    <row r="50" spans="1:8" ht="24.6">
      <c r="A50" s="97" t="s">
        <v>42</v>
      </c>
      <c r="B50" s="94"/>
      <c r="C50" s="10"/>
      <c r="D50" s="12">
        <v>5839.8788470006002</v>
      </c>
      <c r="E50" s="13"/>
      <c r="F50" s="13"/>
      <c r="G50" s="13"/>
      <c r="H50" s="16"/>
    </row>
    <row r="51" spans="1:8">
      <c r="A51" s="99" t="s">
        <v>149</v>
      </c>
      <c r="B51" s="15" t="s">
        <v>135</v>
      </c>
      <c r="C51" s="10"/>
      <c r="D51" s="12">
        <v>3536.0847648590998</v>
      </c>
      <c r="E51" s="13"/>
      <c r="F51" s="13"/>
      <c r="G51" s="13"/>
      <c r="H51" s="16"/>
    </row>
    <row r="52" spans="1:8">
      <c r="A52" s="99"/>
      <c r="B52" s="15" t="s">
        <v>136</v>
      </c>
      <c r="C52" s="10"/>
      <c r="D52" s="12">
        <v>2303.7940821415</v>
      </c>
      <c r="E52" s="13"/>
      <c r="F52" s="13"/>
      <c r="G52" s="13"/>
      <c r="H52" s="16"/>
    </row>
    <row r="53" spans="1:8">
      <c r="A53" s="99"/>
      <c r="B53" s="15" t="s">
        <v>137</v>
      </c>
      <c r="C53" s="10"/>
      <c r="D53" s="12">
        <v>0</v>
      </c>
      <c r="E53" s="13"/>
      <c r="F53" s="13"/>
      <c r="G53" s="13"/>
      <c r="H53" s="16"/>
    </row>
    <row r="54" spans="1:8">
      <c r="A54" s="99"/>
      <c r="B54" s="15" t="s">
        <v>138</v>
      </c>
      <c r="C54" s="10"/>
      <c r="D54" s="12">
        <v>0</v>
      </c>
      <c r="E54" s="13"/>
      <c r="F54" s="13"/>
      <c r="G54" s="13"/>
      <c r="H54" s="16"/>
    </row>
    <row r="55" spans="1:8">
      <c r="A55" s="95" t="s">
        <v>116</v>
      </c>
      <c r="B55" s="96"/>
      <c r="C55" s="99" t="s">
        <v>143</v>
      </c>
      <c r="D55" s="17">
        <v>5839.8788470006002</v>
      </c>
      <c r="E55" s="13">
        <v>7.9</v>
      </c>
      <c r="F55" s="13" t="s">
        <v>144</v>
      </c>
      <c r="G55" s="17">
        <v>739.22517050641</v>
      </c>
      <c r="H55" s="16"/>
    </row>
    <row r="56" spans="1:8">
      <c r="A56" s="101">
        <v>1</v>
      </c>
      <c r="B56" s="15" t="s">
        <v>135</v>
      </c>
      <c r="C56" s="99"/>
      <c r="D56" s="17">
        <v>3536.0847648590998</v>
      </c>
      <c r="E56" s="13"/>
      <c r="F56" s="13"/>
      <c r="G56" s="13"/>
      <c r="H56" s="100" t="s">
        <v>42</v>
      </c>
    </row>
    <row r="57" spans="1:8">
      <c r="A57" s="99"/>
      <c r="B57" s="15" t="s">
        <v>136</v>
      </c>
      <c r="C57" s="99"/>
      <c r="D57" s="17">
        <v>2303.7940821415</v>
      </c>
      <c r="E57" s="13"/>
      <c r="F57" s="13"/>
      <c r="G57" s="13"/>
      <c r="H57" s="100"/>
    </row>
    <row r="58" spans="1:8">
      <c r="A58" s="99"/>
      <c r="B58" s="15" t="s">
        <v>137</v>
      </c>
      <c r="C58" s="99"/>
      <c r="D58" s="17">
        <v>0</v>
      </c>
      <c r="E58" s="13"/>
      <c r="F58" s="13"/>
      <c r="G58" s="13"/>
      <c r="H58" s="100"/>
    </row>
    <row r="59" spans="1:8">
      <c r="A59" s="99"/>
      <c r="B59" s="15" t="s">
        <v>138</v>
      </c>
      <c r="C59" s="99"/>
      <c r="D59" s="17">
        <v>0</v>
      </c>
      <c r="E59" s="13"/>
      <c r="F59" s="13"/>
      <c r="G59" s="13"/>
      <c r="H59" s="100"/>
    </row>
    <row r="60" spans="1:8" ht="24.6">
      <c r="A60" s="97" t="s">
        <v>118</v>
      </c>
      <c r="B60" s="94"/>
      <c r="C60" s="10"/>
      <c r="D60" s="12">
        <v>1408.9625494320001</v>
      </c>
      <c r="E60" s="13"/>
      <c r="F60" s="13"/>
      <c r="G60" s="13"/>
      <c r="H60" s="16"/>
    </row>
    <row r="61" spans="1:8">
      <c r="A61" s="99" t="s">
        <v>150</v>
      </c>
      <c r="B61" s="15" t="s">
        <v>135</v>
      </c>
      <c r="C61" s="10"/>
      <c r="D61" s="12">
        <v>0</v>
      </c>
      <c r="E61" s="13"/>
      <c r="F61" s="13"/>
      <c r="G61" s="13"/>
      <c r="H61" s="16"/>
    </row>
    <row r="62" spans="1:8">
      <c r="A62" s="99"/>
      <c r="B62" s="15" t="s">
        <v>136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137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138</v>
      </c>
      <c r="C64" s="10"/>
      <c r="D64" s="12">
        <v>1408.9625494320001</v>
      </c>
      <c r="E64" s="13"/>
      <c r="F64" s="13"/>
      <c r="G64" s="13"/>
      <c r="H64" s="16"/>
    </row>
    <row r="65" spans="1:8">
      <c r="A65" s="95" t="s">
        <v>120</v>
      </c>
      <c r="B65" s="96"/>
      <c r="C65" s="99" t="s">
        <v>143</v>
      </c>
      <c r="D65" s="17">
        <v>1408.9625494320001</v>
      </c>
      <c r="E65" s="13">
        <v>7.9</v>
      </c>
      <c r="F65" s="13" t="s">
        <v>144</v>
      </c>
      <c r="G65" s="17">
        <v>178.34968980151999</v>
      </c>
      <c r="H65" s="16"/>
    </row>
    <row r="66" spans="1:8">
      <c r="A66" s="101">
        <v>1</v>
      </c>
      <c r="B66" s="15" t="s">
        <v>135</v>
      </c>
      <c r="C66" s="99"/>
      <c r="D66" s="17">
        <v>0</v>
      </c>
      <c r="E66" s="13"/>
      <c r="F66" s="13"/>
      <c r="G66" s="13"/>
      <c r="H66" s="100" t="s">
        <v>42</v>
      </c>
    </row>
    <row r="67" spans="1:8">
      <c r="A67" s="99"/>
      <c r="B67" s="15" t="s">
        <v>136</v>
      </c>
      <c r="C67" s="99"/>
      <c r="D67" s="17">
        <v>0</v>
      </c>
      <c r="E67" s="13"/>
      <c r="F67" s="13"/>
      <c r="G67" s="13"/>
      <c r="H67" s="100"/>
    </row>
    <row r="68" spans="1:8">
      <c r="A68" s="99"/>
      <c r="B68" s="15" t="s">
        <v>137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138</v>
      </c>
      <c r="C69" s="99"/>
      <c r="D69" s="17">
        <v>1408.9625494320001</v>
      </c>
      <c r="E69" s="13"/>
      <c r="F69" s="13"/>
      <c r="G69" s="13"/>
      <c r="H69" s="100"/>
    </row>
    <row r="70" spans="1:8" ht="24.6">
      <c r="A70" s="97" t="s">
        <v>123</v>
      </c>
      <c r="B70" s="94"/>
      <c r="C70" s="10"/>
      <c r="D70" s="12">
        <v>4.68</v>
      </c>
      <c r="E70" s="13"/>
      <c r="F70" s="13"/>
      <c r="G70" s="13"/>
      <c r="H70" s="16"/>
    </row>
    <row r="71" spans="1:8">
      <c r="A71" s="99" t="s">
        <v>151</v>
      </c>
      <c r="B71" s="15" t="s">
        <v>135</v>
      </c>
      <c r="C71" s="10"/>
      <c r="D71" s="12">
        <v>4.68</v>
      </c>
      <c r="E71" s="13"/>
      <c r="F71" s="13"/>
      <c r="G71" s="13"/>
      <c r="H71" s="16"/>
    </row>
    <row r="72" spans="1:8">
      <c r="A72" s="99"/>
      <c r="B72" s="15" t="s">
        <v>136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137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138</v>
      </c>
      <c r="C74" s="10"/>
      <c r="D74" s="12">
        <v>0</v>
      </c>
      <c r="E74" s="13"/>
      <c r="F74" s="13"/>
      <c r="G74" s="13"/>
      <c r="H74" s="16"/>
    </row>
    <row r="75" spans="1:8">
      <c r="A75" s="95" t="s">
        <v>125</v>
      </c>
      <c r="B75" s="96"/>
      <c r="C75" s="99" t="s">
        <v>146</v>
      </c>
      <c r="D75" s="17">
        <v>4.68</v>
      </c>
      <c r="E75" s="13">
        <v>1.2E-4</v>
      </c>
      <c r="F75" s="13" t="s">
        <v>147</v>
      </c>
      <c r="G75" s="17">
        <v>39000</v>
      </c>
      <c r="H75" s="16"/>
    </row>
    <row r="76" spans="1:8">
      <c r="A76" s="101">
        <v>1</v>
      </c>
      <c r="B76" s="15" t="s">
        <v>135</v>
      </c>
      <c r="C76" s="99"/>
      <c r="D76" s="17">
        <v>4.68</v>
      </c>
      <c r="E76" s="13"/>
      <c r="F76" s="13"/>
      <c r="G76" s="13"/>
      <c r="H76" s="100" t="s">
        <v>148</v>
      </c>
    </row>
    <row r="77" spans="1:8">
      <c r="A77" s="99"/>
      <c r="B77" s="15" t="s">
        <v>136</v>
      </c>
      <c r="C77" s="99"/>
      <c r="D77" s="17">
        <v>0</v>
      </c>
      <c r="E77" s="13"/>
      <c r="F77" s="13"/>
      <c r="G77" s="13"/>
      <c r="H77" s="100"/>
    </row>
    <row r="78" spans="1:8">
      <c r="A78" s="99"/>
      <c r="B78" s="15" t="s">
        <v>137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138</v>
      </c>
      <c r="C79" s="99"/>
      <c r="D79" s="17">
        <v>0</v>
      </c>
      <c r="E79" s="13"/>
      <c r="F79" s="13"/>
      <c r="G79" s="13"/>
      <c r="H79" s="100"/>
    </row>
    <row r="80" spans="1:8">
      <c r="A80" s="18"/>
      <c r="C80" s="18"/>
      <c r="D80" s="7"/>
      <c r="E80" s="7"/>
      <c r="F80" s="7"/>
      <c r="G80" s="7"/>
      <c r="H80" s="19"/>
    </row>
    <row r="82" spans="1:8">
      <c r="A82" s="98" t="s">
        <v>152</v>
      </c>
      <c r="B82" s="98"/>
      <c r="C82" s="98"/>
      <c r="D82" s="98"/>
      <c r="E82" s="98"/>
      <c r="F82" s="98"/>
      <c r="G82" s="98"/>
      <c r="H82" s="98"/>
    </row>
    <row r="83" spans="1:8">
      <c r="A83" s="98" t="s">
        <v>153</v>
      </c>
      <c r="B83" s="98"/>
      <c r="C83" s="98"/>
      <c r="D83" s="98"/>
      <c r="E83" s="98"/>
      <c r="F83" s="98"/>
      <c r="G83" s="98"/>
      <c r="H83" s="98"/>
    </row>
  </sheetData>
  <mergeCells count="47">
    <mergeCell ref="H56:H59"/>
    <mergeCell ref="H66:H69"/>
    <mergeCell ref="H76:H79"/>
    <mergeCell ref="H9:H12"/>
    <mergeCell ref="H18:H21"/>
    <mergeCell ref="H28:H31"/>
    <mergeCell ref="H37:H40"/>
    <mergeCell ref="H46:H49"/>
    <mergeCell ref="A61:A64"/>
    <mergeCell ref="A66:A69"/>
    <mergeCell ref="A71:A74"/>
    <mergeCell ref="A76:A79"/>
    <mergeCell ref="C8:C12"/>
    <mergeCell ref="C17:C21"/>
    <mergeCell ref="C27:C31"/>
    <mergeCell ref="C36:C40"/>
    <mergeCell ref="C45:C49"/>
    <mergeCell ref="C55:C59"/>
    <mergeCell ref="C65:C69"/>
    <mergeCell ref="C75:C79"/>
    <mergeCell ref="A28:A31"/>
    <mergeCell ref="A32:A35"/>
    <mergeCell ref="A37:A40"/>
    <mergeCell ref="A41:A44"/>
    <mergeCell ref="A46:A49"/>
    <mergeCell ref="A65:B65"/>
    <mergeCell ref="A70:B70"/>
    <mergeCell ref="A75:B75"/>
    <mergeCell ref="A82:H82"/>
    <mergeCell ref="A83:H83"/>
    <mergeCell ref="A36:B36"/>
    <mergeCell ref="A45:B45"/>
    <mergeCell ref="A50:B50"/>
    <mergeCell ref="A55:B55"/>
    <mergeCell ref="A60:B60"/>
    <mergeCell ref="A51:A54"/>
    <mergeCell ref="A56:A59"/>
    <mergeCell ref="A3:B3"/>
    <mergeCell ref="A8:B8"/>
    <mergeCell ref="A17:B17"/>
    <mergeCell ref="A22:B22"/>
    <mergeCell ref="A27:B27"/>
    <mergeCell ref="A4:A7"/>
    <mergeCell ref="A9:A12"/>
    <mergeCell ref="A13:A16"/>
    <mergeCell ref="A18:A21"/>
    <mergeCell ref="A23:A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154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155</v>
      </c>
      <c r="B3" s="2" t="s">
        <v>156</v>
      </c>
      <c r="C3" s="2" t="s">
        <v>157</v>
      </c>
      <c r="D3" s="2" t="s">
        <v>158</v>
      </c>
      <c r="E3" s="2" t="s">
        <v>159</v>
      </c>
      <c r="F3" s="2" t="s">
        <v>160</v>
      </c>
      <c r="G3" s="2" t="s">
        <v>161</v>
      </c>
      <c r="H3" s="2" t="s">
        <v>162</v>
      </c>
    </row>
    <row r="4" spans="1:8" ht="39" customHeight="1">
      <c r="A4" s="3" t="s">
        <v>163</v>
      </c>
      <c r="B4" s="4" t="s">
        <v>164</v>
      </c>
      <c r="C4" s="5">
        <v>1</v>
      </c>
      <c r="D4" s="5">
        <v>826.33740497558995</v>
      </c>
      <c r="E4" s="4"/>
      <c r="F4" s="4"/>
      <c r="G4" s="5">
        <v>826.33740497558995</v>
      </c>
      <c r="H4" s="6"/>
    </row>
    <row r="5" spans="1:8" ht="39" customHeight="1">
      <c r="A5" s="3" t="s">
        <v>165</v>
      </c>
      <c r="B5" s="4" t="s">
        <v>164</v>
      </c>
      <c r="C5" s="5">
        <v>1</v>
      </c>
      <c r="D5" s="5">
        <v>672.81914181661</v>
      </c>
      <c r="E5" s="4"/>
      <c r="F5" s="4"/>
      <c r="G5" s="5">
        <v>672.81914181661</v>
      </c>
      <c r="H5" s="6"/>
    </row>
    <row r="6" spans="1:8" ht="39" customHeight="1">
      <c r="A6" s="3" t="s">
        <v>166</v>
      </c>
      <c r="B6" s="4" t="s">
        <v>164</v>
      </c>
      <c r="C6" s="5">
        <v>2</v>
      </c>
      <c r="D6" s="5">
        <v>8.7615421164317002</v>
      </c>
      <c r="E6" s="4"/>
      <c r="F6" s="4"/>
      <c r="G6" s="5">
        <v>17.523084232862999</v>
      </c>
      <c r="H6" s="6"/>
    </row>
    <row r="7" spans="1:8" ht="39" customHeight="1">
      <c r="A7" s="3" t="s">
        <v>167</v>
      </c>
      <c r="B7" s="4" t="s">
        <v>144</v>
      </c>
      <c r="C7" s="5">
        <v>27.084508547009001</v>
      </c>
      <c r="D7" s="5">
        <v>222.07854046447</v>
      </c>
      <c r="E7" s="4">
        <v>10</v>
      </c>
      <c r="F7" s="4"/>
      <c r="G7" s="5">
        <v>6014.8881273171</v>
      </c>
      <c r="H7" s="6"/>
    </row>
    <row r="8" spans="1:8" ht="39" customHeight="1">
      <c r="A8" s="3" t="s">
        <v>168</v>
      </c>
      <c r="B8" s="4" t="s">
        <v>164</v>
      </c>
      <c r="C8" s="5">
        <v>185.68376068376</v>
      </c>
      <c r="D8" s="5">
        <v>25.632087662364999</v>
      </c>
      <c r="E8" s="4">
        <v>10</v>
      </c>
      <c r="F8" s="4"/>
      <c r="G8" s="5">
        <v>4759.4624313238</v>
      </c>
      <c r="H8" s="6"/>
    </row>
    <row r="9" spans="1:8" ht="39" customHeight="1">
      <c r="A9" s="3" t="s">
        <v>169</v>
      </c>
      <c r="B9" s="4" t="s">
        <v>164</v>
      </c>
      <c r="C9" s="5">
        <v>92.84188034188</v>
      </c>
      <c r="D9" s="5">
        <v>997.73280243982003</v>
      </c>
      <c r="E9" s="4">
        <v>10</v>
      </c>
      <c r="F9" s="4"/>
      <c r="G9" s="5">
        <v>92631.389457287005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6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171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28</v>
      </c>
      <c r="C18" s="92" t="s">
        <v>29</v>
      </c>
      <c r="D18" s="89" t="s">
        <v>30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68.014166936034002</v>
      </c>
      <c r="E25" s="41">
        <v>29.443181259319001</v>
      </c>
      <c r="F25" s="41">
        <v>1516.6793278104999</v>
      </c>
      <c r="G25" s="41">
        <v>0</v>
      </c>
      <c r="H25" s="41">
        <v>1614.1366760059</v>
      </c>
    </row>
    <row r="26" spans="1:8" ht="31.2">
      <c r="A26" s="2">
        <v>2</v>
      </c>
      <c r="B26" s="2" t="s">
        <v>41</v>
      </c>
      <c r="C26" s="42" t="s">
        <v>42</v>
      </c>
      <c r="D26" s="41">
        <v>61668.365224137</v>
      </c>
      <c r="E26" s="41">
        <v>1072.0328855380001</v>
      </c>
      <c r="F26" s="41">
        <v>0</v>
      </c>
      <c r="G26" s="41">
        <v>0</v>
      </c>
      <c r="H26" s="41">
        <v>62740.398109674999</v>
      </c>
    </row>
    <row r="27" spans="1:8">
      <c r="A27" s="2">
        <v>3</v>
      </c>
      <c r="B27" s="2" t="s">
        <v>43</v>
      </c>
      <c r="C27" s="42" t="s">
        <v>44</v>
      </c>
      <c r="D27" s="41">
        <v>4.68</v>
      </c>
      <c r="E27" s="41">
        <v>0</v>
      </c>
      <c r="F27" s="41">
        <v>0</v>
      </c>
      <c r="G27" s="41">
        <v>0</v>
      </c>
      <c r="H27" s="41">
        <v>4.68</v>
      </c>
    </row>
    <row r="28" spans="1:8">
      <c r="A28" s="2"/>
      <c r="B28" s="33"/>
      <c r="C28" s="33" t="s">
        <v>45</v>
      </c>
      <c r="D28" s="41">
        <v>61741.059391073002</v>
      </c>
      <c r="E28" s="41">
        <v>1101.4760667974001</v>
      </c>
      <c r="F28" s="41">
        <v>1516.6793278104999</v>
      </c>
      <c r="G28" s="41">
        <v>0</v>
      </c>
      <c r="H28" s="41">
        <v>64359.214785680997</v>
      </c>
    </row>
    <row r="29" spans="1:8">
      <c r="A29" s="2"/>
      <c r="B29" s="33"/>
      <c r="C29" s="44" t="s">
        <v>46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47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48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49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50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51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52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53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54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55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56</v>
      </c>
      <c r="D44" s="41">
        <v>61741.059391073002</v>
      </c>
      <c r="E44" s="41">
        <v>1101.4760667974001</v>
      </c>
      <c r="F44" s="41">
        <v>1516.6793278104999</v>
      </c>
      <c r="G44" s="41">
        <v>0</v>
      </c>
      <c r="H44" s="41">
        <v>64359.214785680997</v>
      </c>
    </row>
    <row r="45" spans="1:8">
      <c r="A45" s="2"/>
      <c r="B45" s="33"/>
      <c r="C45" s="44" t="s">
        <v>57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58</v>
      </c>
      <c r="C46" s="42" t="s">
        <v>59</v>
      </c>
      <c r="D46" s="41">
        <v>1.704275051587</v>
      </c>
      <c r="E46" s="41">
        <v>0.73189726141774003</v>
      </c>
      <c r="F46" s="41">
        <v>0</v>
      </c>
      <c r="G46" s="41">
        <v>0</v>
      </c>
      <c r="H46" s="41">
        <v>2.4361723130046999</v>
      </c>
    </row>
    <row r="47" spans="1:8" ht="31.2">
      <c r="A47" s="2">
        <v>5</v>
      </c>
      <c r="B47" s="2" t="s">
        <v>58</v>
      </c>
      <c r="C47" s="42" t="s">
        <v>60</v>
      </c>
      <c r="D47" s="41">
        <v>1541.7091306033999</v>
      </c>
      <c r="E47" s="41">
        <v>26.800822138451</v>
      </c>
      <c r="F47" s="41">
        <v>0</v>
      </c>
      <c r="G47" s="41">
        <v>0</v>
      </c>
      <c r="H47" s="41">
        <v>1568.5099527419</v>
      </c>
    </row>
    <row r="48" spans="1:8" ht="31.2">
      <c r="A48" s="2">
        <v>6</v>
      </c>
      <c r="B48" s="2" t="s">
        <v>58</v>
      </c>
      <c r="C48" s="42" t="s">
        <v>61</v>
      </c>
      <c r="D48" s="41">
        <v>9.3600000000000003E-2</v>
      </c>
      <c r="E48" s="41">
        <v>0</v>
      </c>
      <c r="F48" s="41">
        <v>0</v>
      </c>
      <c r="G48" s="41">
        <v>0</v>
      </c>
      <c r="H48" s="41">
        <v>9.3600000000000003E-2</v>
      </c>
    </row>
    <row r="49" spans="1:8">
      <c r="A49" s="2"/>
      <c r="B49" s="33"/>
      <c r="C49" s="33" t="s">
        <v>62</v>
      </c>
      <c r="D49" s="41">
        <v>1543.5070056550001</v>
      </c>
      <c r="E49" s="41">
        <v>27.532719399868999</v>
      </c>
      <c r="F49" s="41">
        <v>0</v>
      </c>
      <c r="G49" s="41">
        <v>0</v>
      </c>
      <c r="H49" s="41">
        <v>1571.0397250548999</v>
      </c>
    </row>
    <row r="50" spans="1:8">
      <c r="A50" s="2"/>
      <c r="B50" s="33"/>
      <c r="C50" s="33" t="s">
        <v>63</v>
      </c>
      <c r="D50" s="41">
        <v>63284.566396727998</v>
      </c>
      <c r="E50" s="41">
        <v>1129.0087861971999</v>
      </c>
      <c r="F50" s="41">
        <v>1516.6793278104999</v>
      </c>
      <c r="G50" s="41">
        <v>0</v>
      </c>
      <c r="H50" s="41">
        <v>65930.254510736006</v>
      </c>
    </row>
    <row r="51" spans="1:8">
      <c r="A51" s="2"/>
      <c r="B51" s="33"/>
      <c r="C51" s="33" t="s">
        <v>64</v>
      </c>
      <c r="D51" s="41"/>
      <c r="E51" s="41"/>
      <c r="F51" s="41"/>
      <c r="G51" s="41"/>
      <c r="H51" s="41"/>
    </row>
    <row r="52" spans="1:8" ht="31.2">
      <c r="A52" s="2">
        <v>7</v>
      </c>
      <c r="B52" s="2" t="s">
        <v>65</v>
      </c>
      <c r="C52" s="48" t="s">
        <v>40</v>
      </c>
      <c r="D52" s="41">
        <v>0</v>
      </c>
      <c r="E52" s="41">
        <v>0</v>
      </c>
      <c r="F52" s="41">
        <v>0</v>
      </c>
      <c r="G52" s="41">
        <v>68.380115566743001</v>
      </c>
      <c r="H52" s="41">
        <v>68.380115566743001</v>
      </c>
    </row>
    <row r="53" spans="1:8" ht="31.2">
      <c r="A53" s="2">
        <v>8</v>
      </c>
      <c r="B53" s="2" t="s">
        <v>66</v>
      </c>
      <c r="C53" s="48" t="s">
        <v>67</v>
      </c>
      <c r="D53" s="41">
        <v>1.8192874783812001</v>
      </c>
      <c r="E53" s="41">
        <v>0.78417563723328998</v>
      </c>
      <c r="F53" s="41">
        <v>0</v>
      </c>
      <c r="G53" s="41">
        <v>0</v>
      </c>
      <c r="H53" s="41">
        <v>2.6034631156144998</v>
      </c>
    </row>
    <row r="54" spans="1:8">
      <c r="A54" s="2">
        <v>9</v>
      </c>
      <c r="B54" s="2" t="s">
        <v>68</v>
      </c>
      <c r="C54" s="48" t="s">
        <v>69</v>
      </c>
      <c r="D54" s="41">
        <v>0</v>
      </c>
      <c r="E54" s="41">
        <v>0</v>
      </c>
      <c r="F54" s="41">
        <v>0</v>
      </c>
      <c r="G54" s="41">
        <v>1397.7303637642001</v>
      </c>
      <c r="H54" s="41">
        <v>1397.7303637642001</v>
      </c>
    </row>
    <row r="55" spans="1:8">
      <c r="A55" s="2">
        <v>10</v>
      </c>
      <c r="B55" s="2"/>
      <c r="C55" s="48" t="s">
        <v>70</v>
      </c>
      <c r="D55" s="41">
        <v>0</v>
      </c>
      <c r="E55" s="41">
        <v>0</v>
      </c>
      <c r="F55" s="41">
        <v>0</v>
      </c>
      <c r="G55" s="41">
        <v>493.55183515335</v>
      </c>
      <c r="H55" s="41">
        <v>493.55183515335</v>
      </c>
    </row>
    <row r="56" spans="1:8">
      <c r="A56" s="2">
        <v>11</v>
      </c>
      <c r="B56" s="2"/>
      <c r="C56" s="48" t="s">
        <v>71</v>
      </c>
      <c r="D56" s="41">
        <v>0</v>
      </c>
      <c r="E56" s="41">
        <v>0</v>
      </c>
      <c r="F56" s="41">
        <v>0</v>
      </c>
      <c r="G56" s="41">
        <v>342.01977923292998</v>
      </c>
      <c r="H56" s="41">
        <v>342.01977923292998</v>
      </c>
    </row>
    <row r="57" spans="1:8" ht="31.2">
      <c r="A57" s="2">
        <v>12</v>
      </c>
      <c r="B57" s="2" t="s">
        <v>72</v>
      </c>
      <c r="C57" s="48" t="s">
        <v>42</v>
      </c>
      <c r="D57" s="41">
        <v>0</v>
      </c>
      <c r="E57" s="41">
        <v>0</v>
      </c>
      <c r="F57" s="41">
        <v>0</v>
      </c>
      <c r="G57" s="41">
        <v>1473.3833599722</v>
      </c>
      <c r="H57" s="41">
        <v>1473.3833599722</v>
      </c>
    </row>
    <row r="58" spans="1:8" ht="31.2">
      <c r="A58" s="2">
        <v>13</v>
      </c>
      <c r="B58" s="2" t="s">
        <v>66</v>
      </c>
      <c r="C58" s="48" t="s">
        <v>73</v>
      </c>
      <c r="D58" s="41">
        <v>1649.7829406588</v>
      </c>
      <c r="E58" s="41">
        <v>28.679559770356001</v>
      </c>
      <c r="F58" s="41">
        <v>0</v>
      </c>
      <c r="G58" s="41">
        <v>0</v>
      </c>
      <c r="H58" s="41">
        <v>1678.4625004290999</v>
      </c>
    </row>
    <row r="59" spans="1:8" ht="31.2">
      <c r="A59" s="2">
        <v>14</v>
      </c>
      <c r="B59" s="2" t="s">
        <v>66</v>
      </c>
      <c r="C59" s="48" t="s">
        <v>74</v>
      </c>
      <c r="D59" s="41">
        <v>0.12459096</v>
      </c>
      <c r="E59" s="41">
        <v>0</v>
      </c>
      <c r="F59" s="41">
        <v>0</v>
      </c>
      <c r="G59" s="41">
        <v>0</v>
      </c>
      <c r="H59" s="41">
        <v>0.12459096</v>
      </c>
    </row>
    <row r="60" spans="1:8">
      <c r="A60" s="2"/>
      <c r="B60" s="33"/>
      <c r="C60" s="33" t="s">
        <v>75</v>
      </c>
      <c r="D60" s="41">
        <v>1651.7268190972</v>
      </c>
      <c r="E60" s="41">
        <v>29.463735407588999</v>
      </c>
      <c r="F60" s="41">
        <v>0</v>
      </c>
      <c r="G60" s="41">
        <v>3775.0654536893999</v>
      </c>
      <c r="H60" s="41">
        <v>5456.2560081942001</v>
      </c>
    </row>
    <row r="61" spans="1:8">
      <c r="A61" s="2"/>
      <c r="B61" s="33"/>
      <c r="C61" s="33" t="s">
        <v>76</v>
      </c>
      <c r="D61" s="41">
        <v>64936.293215824997</v>
      </c>
      <c r="E61" s="41">
        <v>1158.4725216048</v>
      </c>
      <c r="F61" s="41">
        <v>1516.6793278104999</v>
      </c>
      <c r="G61" s="41">
        <v>3775.0654536893999</v>
      </c>
      <c r="H61" s="41">
        <v>71386.510518929994</v>
      </c>
    </row>
    <row r="62" spans="1:8" ht="31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78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79</v>
      </c>
      <c r="D65" s="41">
        <v>64936.293215824997</v>
      </c>
      <c r="E65" s="41">
        <v>1158.4725216048</v>
      </c>
      <c r="F65" s="41">
        <v>1516.6793278104999</v>
      </c>
      <c r="G65" s="41">
        <v>3775.0654536893999</v>
      </c>
      <c r="H65" s="41">
        <v>71386.510518929994</v>
      </c>
    </row>
    <row r="66" spans="1:8" ht="157.5" customHeight="1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81</v>
      </c>
      <c r="C67" s="48" t="s">
        <v>82</v>
      </c>
      <c r="D67" s="41">
        <v>0</v>
      </c>
      <c r="E67" s="41">
        <v>0</v>
      </c>
      <c r="F67" s="41">
        <v>0</v>
      </c>
      <c r="G67" s="41">
        <v>82.307074884005999</v>
      </c>
      <c r="H67" s="41">
        <v>82.307074884005999</v>
      </c>
    </row>
    <row r="68" spans="1:8">
      <c r="A68" s="2">
        <v>16</v>
      </c>
      <c r="B68" s="2" t="s">
        <v>83</v>
      </c>
      <c r="C68" s="48" t="s">
        <v>84</v>
      </c>
      <c r="D68" s="41">
        <v>0</v>
      </c>
      <c r="E68" s="41">
        <v>0</v>
      </c>
      <c r="F68" s="41">
        <v>0</v>
      </c>
      <c r="G68" s="41">
        <v>5872.3275210221</v>
      </c>
      <c r="H68" s="41">
        <v>5872.3275210221</v>
      </c>
    </row>
    <row r="69" spans="1:8">
      <c r="A69" s="2">
        <v>17</v>
      </c>
      <c r="B69" s="2" t="s">
        <v>85</v>
      </c>
      <c r="C69" s="48" t="s">
        <v>86</v>
      </c>
      <c r="D69" s="41">
        <v>0</v>
      </c>
      <c r="E69" s="41">
        <v>0</v>
      </c>
      <c r="F69" s="41">
        <v>0</v>
      </c>
      <c r="G69" s="41">
        <v>1.5544048350762001</v>
      </c>
      <c r="H69" s="41">
        <v>1.5544048350762001</v>
      </c>
    </row>
    <row r="70" spans="1:8">
      <c r="A70" s="2"/>
      <c r="B70" s="33"/>
      <c r="C70" s="33" t="s">
        <v>87</v>
      </c>
      <c r="D70" s="41">
        <v>0</v>
      </c>
      <c r="E70" s="41">
        <v>0</v>
      </c>
      <c r="F70" s="41">
        <v>0</v>
      </c>
      <c r="G70" s="41">
        <v>5956.1890007412003</v>
      </c>
      <c r="H70" s="41">
        <v>5956.1890007412003</v>
      </c>
    </row>
    <row r="71" spans="1:8">
      <c r="A71" s="2"/>
      <c r="B71" s="33"/>
      <c r="C71" s="33" t="s">
        <v>88</v>
      </c>
      <c r="D71" s="41">
        <v>64936.293215824997</v>
      </c>
      <c r="E71" s="41">
        <v>1158.4725216048</v>
      </c>
      <c r="F71" s="41">
        <v>1516.6793278104999</v>
      </c>
      <c r="G71" s="41">
        <v>9731.2544544306002</v>
      </c>
      <c r="H71" s="41">
        <v>77342.699519671005</v>
      </c>
    </row>
    <row r="72" spans="1:8">
      <c r="A72" s="2"/>
      <c r="B72" s="33"/>
      <c r="C72" s="33" t="s">
        <v>89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90</v>
      </c>
      <c r="C73" s="48" t="s">
        <v>91</v>
      </c>
      <c r="D73" s="41">
        <f>D71*3%</f>
        <v>1948.0887964747501</v>
      </c>
      <c r="E73" s="41">
        <f>E71*3%</f>
        <v>34.754175648143999</v>
      </c>
      <c r="F73" s="41">
        <f>F71*3%</f>
        <v>45.500379834314998</v>
      </c>
      <c r="G73" s="41">
        <f>G71*3%</f>
        <v>291.93763363291799</v>
      </c>
      <c r="H73" s="41">
        <f>SUM(D73:G73)</f>
        <v>2320.2809855901301</v>
      </c>
    </row>
    <row r="74" spans="1:8">
      <c r="A74" s="2"/>
      <c r="B74" s="33"/>
      <c r="C74" s="33" t="s">
        <v>92</v>
      </c>
      <c r="D74" s="41">
        <f>D73</f>
        <v>1948.0887964747501</v>
      </c>
      <c r="E74" s="41">
        <f>E73</f>
        <v>34.754175648143999</v>
      </c>
      <c r="F74" s="41">
        <f>F73</f>
        <v>45.500379834314998</v>
      </c>
      <c r="G74" s="41">
        <f>G73</f>
        <v>291.93763363291799</v>
      </c>
      <c r="H74" s="41">
        <f>SUM(D74:G74)</f>
        <v>2320.2809855901301</v>
      </c>
    </row>
    <row r="75" spans="1:8">
      <c r="A75" s="2"/>
      <c r="B75" s="33"/>
      <c r="C75" s="33" t="s">
        <v>93</v>
      </c>
      <c r="D75" s="41">
        <f>D74+D71</f>
        <v>66884.382012299699</v>
      </c>
      <c r="E75" s="41">
        <f>E74+E71</f>
        <v>1193.2266972529401</v>
      </c>
      <c r="F75" s="41">
        <f>F74+F71</f>
        <v>1562.1797076448099</v>
      </c>
      <c r="G75" s="41">
        <f>G74+G71</f>
        <v>10023.192088063501</v>
      </c>
      <c r="H75" s="41">
        <f>SUM(D75:G75)</f>
        <v>79662.980505261003</v>
      </c>
    </row>
    <row r="76" spans="1:8">
      <c r="A76" s="2"/>
      <c r="B76" s="33"/>
      <c r="C76" s="33" t="s">
        <v>94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95</v>
      </c>
      <c r="C77" s="48" t="s">
        <v>96</v>
      </c>
      <c r="D77" s="41">
        <f>D75*20%</f>
        <v>13376.8764024599</v>
      </c>
      <c r="E77" s="41">
        <f>E75*20%</f>
        <v>238.64533945058901</v>
      </c>
      <c r="F77" s="41">
        <f>F75*20%</f>
        <v>312.43594152896299</v>
      </c>
      <c r="G77" s="41">
        <f>G75*20%</f>
        <v>2004.6384176127001</v>
      </c>
      <c r="H77" s="41">
        <f>SUM(D77:G77)</f>
        <v>15932.596101052201</v>
      </c>
    </row>
    <row r="78" spans="1:8">
      <c r="A78" s="2"/>
      <c r="B78" s="33"/>
      <c r="C78" s="33" t="s">
        <v>97</v>
      </c>
      <c r="D78" s="41">
        <f>D77</f>
        <v>13376.8764024599</v>
      </c>
      <c r="E78" s="41">
        <f>E77</f>
        <v>238.64533945058901</v>
      </c>
      <c r="F78" s="41">
        <f>F77</f>
        <v>312.43594152896299</v>
      </c>
      <c r="G78" s="41">
        <f>G77</f>
        <v>2004.6384176127001</v>
      </c>
      <c r="H78" s="41">
        <f>SUM(D78:G78)</f>
        <v>15932.596101052201</v>
      </c>
    </row>
    <row r="79" spans="1:8">
      <c r="A79" s="2"/>
      <c r="B79" s="33"/>
      <c r="C79" s="33" t="s">
        <v>98</v>
      </c>
      <c r="D79" s="41">
        <f>D78+D75</f>
        <v>80261.258414759694</v>
      </c>
      <c r="E79" s="41">
        <f>E78+E75</f>
        <v>1431.8720367035301</v>
      </c>
      <c r="F79" s="41">
        <f>F78+F75</f>
        <v>1874.61564917378</v>
      </c>
      <c r="G79" s="41">
        <f>G78+G75</f>
        <v>12027.8305056762</v>
      </c>
      <c r="H79" s="41">
        <f>SUM(D79:G79)</f>
        <v>95595.576606313203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68.014166936034002</v>
      </c>
      <c r="E13" s="32">
        <v>29.443181259319001</v>
      </c>
      <c r="F13" s="32">
        <v>1516.6793278104999</v>
      </c>
      <c r="G13" s="32">
        <v>0</v>
      </c>
      <c r="H13" s="32">
        <v>1614.1366760059</v>
      </c>
      <c r="J13" s="20"/>
    </row>
    <row r="14" spans="1:14">
      <c r="A14" s="2"/>
      <c r="B14" s="33"/>
      <c r="C14" s="33" t="s">
        <v>107</v>
      </c>
      <c r="D14" s="32">
        <v>68.014166936034002</v>
      </c>
      <c r="E14" s="32">
        <v>29.443181259319001</v>
      </c>
      <c r="F14" s="32">
        <v>1516.6793278104999</v>
      </c>
      <c r="G14" s="32">
        <v>0</v>
      </c>
      <c r="H14" s="32">
        <v>1614.1366760059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0</v>
      </c>
      <c r="E13" s="32">
        <v>0</v>
      </c>
      <c r="F13" s="32">
        <v>0</v>
      </c>
      <c r="G13" s="32">
        <v>68.380115566743001</v>
      </c>
      <c r="H13" s="32">
        <v>68.380115566743001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68.380115566743001</v>
      </c>
      <c r="H14" s="32">
        <v>68.380115566743001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82.307074884005999</v>
      </c>
      <c r="H13" s="32">
        <v>82.307074884005999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82.307074884005999</v>
      </c>
      <c r="H14" s="32">
        <v>82.307074884005999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116</v>
      </c>
      <c r="D13" s="32">
        <v>3536.0847648590998</v>
      </c>
      <c r="E13" s="32">
        <v>2303.7940821415</v>
      </c>
      <c r="F13" s="32">
        <v>0</v>
      </c>
      <c r="G13" s="32">
        <v>0</v>
      </c>
      <c r="H13" s="32">
        <v>5839.8788470006002</v>
      </c>
      <c r="J13" s="20"/>
    </row>
    <row r="14" spans="1:14">
      <c r="A14" s="2"/>
      <c r="B14" s="33"/>
      <c r="C14" s="33" t="s">
        <v>107</v>
      </c>
      <c r="D14" s="32">
        <v>3536.0847648590998</v>
      </c>
      <c r="E14" s="32">
        <v>2303.7940821415</v>
      </c>
      <c r="F14" s="32">
        <v>0</v>
      </c>
      <c r="G14" s="32">
        <v>0</v>
      </c>
      <c r="H14" s="32">
        <v>5839.8788470006002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120</v>
      </c>
      <c r="D13" s="32">
        <v>0</v>
      </c>
      <c r="E13" s="32">
        <v>0</v>
      </c>
      <c r="F13" s="32">
        <v>0</v>
      </c>
      <c r="G13" s="32">
        <v>1408.9625494320001</v>
      </c>
      <c r="H13" s="32">
        <v>1408.9625494320001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1408.9625494320001</v>
      </c>
      <c r="H14" s="32">
        <v>1408.9625494320001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102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112</v>
      </c>
      <c r="D13" s="32">
        <v>0</v>
      </c>
      <c r="E13" s="32">
        <v>0</v>
      </c>
      <c r="F13" s="32">
        <v>0</v>
      </c>
      <c r="G13" s="32">
        <v>5872.3275210221</v>
      </c>
      <c r="H13" s="32">
        <v>5872.3275210221</v>
      </c>
      <c r="J13" s="20"/>
    </row>
    <row r="14" spans="1:14">
      <c r="A14" s="2"/>
      <c r="B14" s="33"/>
      <c r="C14" s="33" t="s">
        <v>107</v>
      </c>
      <c r="D14" s="32">
        <v>0</v>
      </c>
      <c r="E14" s="32">
        <v>0</v>
      </c>
      <c r="F14" s="32">
        <v>0</v>
      </c>
      <c r="G14" s="32">
        <v>5872.3275210221</v>
      </c>
      <c r="H14" s="32">
        <v>5872.3275210221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99</v>
      </c>
    </row>
    <row r="2" spans="1:14" ht="45.75" customHeight="1">
      <c r="A2" s="24"/>
      <c r="B2" s="24" t="s">
        <v>100</v>
      </c>
      <c r="C2" s="85" t="s">
        <v>178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102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28</v>
      </c>
      <c r="C10" s="92" t="s">
        <v>104</v>
      </c>
      <c r="D10" s="89" t="s">
        <v>30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124</v>
      </c>
      <c r="C13" s="3" t="s">
        <v>125</v>
      </c>
      <c r="D13" s="32">
        <v>4.68</v>
      </c>
      <c r="E13" s="32">
        <v>0</v>
      </c>
      <c r="F13" s="32">
        <v>0</v>
      </c>
      <c r="G13" s="32">
        <v>0</v>
      </c>
      <c r="H13" s="32">
        <v>4.68</v>
      </c>
      <c r="J13" s="20"/>
    </row>
    <row r="14" spans="1:14">
      <c r="A14" s="2"/>
      <c r="B14" s="33"/>
      <c r="C14" s="33" t="s">
        <v>107</v>
      </c>
      <c r="D14" s="32">
        <v>4.68</v>
      </c>
      <c r="E14" s="32">
        <v>0</v>
      </c>
      <c r="F14" s="32">
        <v>0</v>
      </c>
      <c r="G14" s="32">
        <v>0</v>
      </c>
      <c r="H14" s="32">
        <v>4.68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322-02-01</vt:lpstr>
      <vt:lpstr>ОСР 322-09-01</vt:lpstr>
      <vt:lpstr>ОСР 322-12-01</vt:lpstr>
      <vt:lpstr>ОСР 537 02-01</vt:lpstr>
      <vt:lpstr>ОСР 537 09-01</vt:lpstr>
      <vt:lpstr>ОСР 537 12-01</vt:lpstr>
      <vt:lpstr>ОСР 518-02-01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9371BAB2C98C4D0EBEBCA97918B1B0F7_12</vt:lpwstr>
  </property>
  <property fmtid="{D5CDD505-2E9C-101B-9397-08002B2CF9AE}" pid="3" name="KSOProductBuildVer">
    <vt:lpwstr>1049-12.2.0.20795</vt:lpwstr>
  </property>
</Properties>
</file>